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0"/>
  </bookViews>
  <sheets>
    <sheet name="Lohn" sheetId="1" r:id="rId1"/>
  </sheets>
  <externalReferences>
    <externalReference r:id="rId4"/>
  </externalReferences>
  <definedNames>
    <definedName name="fotokpl" hidden="1">{#N/A,#N/A,TRUE,"Planung";#N/A,#N/A,TRUE,"System";#N/A,#N/A,TRUE,"Lohn";#N/A,#N/A,TRUE,"Handel";#N/A,#N/A,TRUE,"DBR"}</definedName>
    <definedName name="stuta_ang">'[1]Produktivität Gruppen Soll'!$H$6</definedName>
    <definedName name="stuta_voll">'[1]Produktivität Gruppen Soll'!$F$6</definedName>
    <definedName name="test" hidden="1">{#N/A,#N/A,TRUE,"Planung";#N/A,#N/A,TRUE,"System";#N/A,#N/A,TRUE,"Lohn";#N/A,#N/A,TRUE,"Handel";#N/A,#N/A,TRUE,"DBR"}</definedName>
    <definedName name="ut_ang">'[1]Produktivität Gruppen Soll'!$G$10</definedName>
    <definedName name="ut_voll">'[1]Produktivität Gruppen Soll'!$E$10</definedName>
    <definedName name="wrn.Bilanzanalyse." localSheetId="0" hidden="1">{#N/A,#N/A,TRUE,"Bilanz";#N/A,#N/A,TRUE,"GuV";#N/A,#N/A,TRUE,"Kennzahlen";#N/A,#N/A,TRUE,"Bewegungsbilanz"}</definedName>
    <definedName name="wrn.Bilanzanalyse." hidden="1">{#N/A,#N/A,TRUE,"Bilanz";#N/A,#N/A,TRUE,"GuV";#N/A,#N/A,TRUE,"Kennzahlen";#N/A,#N/A,TRUE,"Bewegungsbilanz"}</definedName>
    <definedName name="wrn.Finanzierung." localSheetId="0" hidden="1">{#N/A,#N/A,TRUE,"Kapitalbedarf";#N/A,#N/A,TRUE,"Finanzierung"}</definedName>
    <definedName name="wrn.Finanzierung." hidden="1">{#N/A,#N/A,TRUE,"Kapitalbedarf";#N/A,#N/A,TRUE,"Finanzierung"}</definedName>
    <definedName name="wrn.FOTOKPL." localSheetId="0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  <definedName name="wrn.Komplett." localSheetId="0" hidden="1">{#N/A,#N/A,TRUE,"Kapitalbedarf";#N/A,#N/A,TRUE,"Finanzierung";#N/A,#N/A,TRUE,"Mindestumsatz";#N/A,#N/A,TRUE,"Pr?fung";#N/A,#N/A,TRUE,"Betriebsmittel"}</definedName>
    <definedName name="wrn.Komplett." hidden="1">{#N/A,#N/A,TRUE,"Kapitalbedarf";#N/A,#N/A,TRUE,"Finanzierung";#N/A,#N/A,TRUE,"Mindestumsatz";#N/A,#N/A,TRUE,"Pr?fung";#N/A,#N/A,TRUE,"Betriebsmittel"}</definedName>
    <definedName name="wrn.Mindestumsatz." localSheetId="0" hidden="1">{#N/A,#N/A,TRUE,"Mindestumsatz";#N/A,#N/A,TRUE,"Pr?fung";#N/A,#N/A,TRUE,"Betriebsmittel"}</definedName>
    <definedName name="wrn.Mindestumsatz." hidden="1">{#N/A,#N/A,TRUE,"Mindestumsatz";#N/A,#N/A,TRUE,"Pr?fung";#N/A,#N/A,TRUE,"Betriebsmittel"}</definedName>
  </definedNames>
  <calcPr fullCalcOnLoad="1"/>
</workbook>
</file>

<file path=xl/sharedStrings.xml><?xml version="1.0" encoding="utf-8"?>
<sst xmlns="http://schemas.openxmlformats.org/spreadsheetml/2006/main" count="80" uniqueCount="55">
  <si>
    <t>Personalkosten</t>
  </si>
  <si>
    <t>+</t>
  </si>
  <si>
    <t>Sachkosten</t>
  </si>
  <si>
    <t>Zinsen</t>
  </si>
  <si>
    <t>Abschreibungen</t>
  </si>
  <si>
    <t>=</t>
  </si>
  <si>
    <t>Betriebliche Kosten (einschl. Zinsen und Abschreibung)</t>
  </si>
  <si>
    <t>2. Dann berechnen Sie die kalkulatorischen Kosten</t>
  </si>
  <si>
    <t xml:space="preserve">Unternehmerlohn </t>
  </si>
  <si>
    <t>(Privatentnahmen)</t>
  </si>
  <si>
    <t>Eigenkapitalverzinsung</t>
  </si>
  <si>
    <t>Mietwert der eigenen Räume</t>
  </si>
  <si>
    <t>kalkulatorische Kosten</t>
  </si>
  <si>
    <t xml:space="preserve">3. Aus der Addition von 1 und 2 erhalten Sie die gesamten Kosten </t>
  </si>
  <si>
    <t>Kosten gesamt</t>
  </si>
  <si>
    <t>4. Von diesem Betrag ziehen Sie nun die Kosten ab, die nicht über den Stundensatz, sondern</t>
  </si>
  <si>
    <t xml:space="preserve">sondern über den Materialaufschlag verrechnet werden. </t>
  </si>
  <si>
    <t>./.</t>
  </si>
  <si>
    <t>Erlös aus Maschinenstunden</t>
  </si>
  <si>
    <t>Erlös aus Materialaufschlag:</t>
  </si>
  <si>
    <t>über verrechenbare Stunden abzurechnende Kosten</t>
  </si>
  <si>
    <t>Kalendertage im Jahr</t>
  </si>
  <si>
    <t>Samstage/Sonntage</t>
  </si>
  <si>
    <t>Feiertage</t>
  </si>
  <si>
    <t>Urlaubstage</t>
  </si>
  <si>
    <t>Sonstige Ausfalltage</t>
  </si>
  <si>
    <t>Durchschnittliche Krankheitstage</t>
  </si>
  <si>
    <t>Anwesenheitstage</t>
  </si>
  <si>
    <t>x</t>
  </si>
  <si>
    <t>Anwesenheitstunden pro Tag</t>
  </si>
  <si>
    <t>Anwesenheitsstunden pro Jahr</t>
  </si>
  <si>
    <t>Unproduktive Stunden</t>
  </si>
  <si>
    <t>verrechenbare Stunden pro Mitarbeiter und Jahr</t>
  </si>
  <si>
    <t>6. Multipliziert mit der Zahl der produktiv Beschäftigten erhalten Sie die gesamten</t>
  </si>
  <si>
    <t>produktiven Stunden Ihres Betriebes im Jahr:</t>
  </si>
  <si>
    <t>Inhaber/Geschäftsführer</t>
  </si>
  <si>
    <t>Facharbeiter</t>
  </si>
  <si>
    <t>Aushilfe</t>
  </si>
  <si>
    <t>Lehrling</t>
  </si>
  <si>
    <t>Produktiv Beschäftigte gesamt</t>
  </si>
  <si>
    <t>verrechenbare Stunden pro Mitarbeiter</t>
  </si>
  <si>
    <t>Gesamte verrechenbare Stunden des Betriebes</t>
  </si>
  <si>
    <t>7. Nun können Sie die über verrechenbare Lohnstunden des Betriebes abzudeckenden</t>
  </si>
  <si>
    <t>der Stundenverrechnungssatz Ihres Betriebes.</t>
  </si>
  <si>
    <t>:</t>
  </si>
  <si>
    <t>gesamte verrechenbare Lohnstunden</t>
  </si>
  <si>
    <t>Stundenverrechnungssatz (ohne MwSt.)</t>
  </si>
  <si>
    <t>Ergebnis: Nach dieser Berechnung müssten Sie also künftig bei der Kalkulation Ihrer</t>
  </si>
  <si>
    <t>zuzügl. der gesetzl. Mehrwertsteuer verrechnen, um alle betrieblichen Kosten zu decken.</t>
  </si>
  <si>
    <r>
      <t xml:space="preserve">Betriebliche Kosten  </t>
    </r>
    <r>
      <rPr>
        <sz val="8"/>
        <rFont val="TheSans-Plain"/>
        <family val="2"/>
      </rPr>
      <t>(aufgerundet aus</t>
    </r>
  </si>
  <si>
    <t>Zuschlag auf Materialeinsatz von</t>
  </si>
  <si>
    <t>5. Die durchschnittlichen verrechenbaren Stunden berechnen Sie so:</t>
  </si>
  <si>
    <t>Produktiv Angestellte</t>
  </si>
  <si>
    <t>Berechnung des durchschnittl. Lohnstundensatzes</t>
  </si>
  <si>
    <t>1. Zuerst übernehmen Sie die folgenden Zahlen aus Ihrer Planung: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</si>
</sst>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\ &quot;DM&quot;"/>
    <numFmt numFmtId="170" formatCode="0.0"/>
    <numFmt numFmtId="171" formatCode="#,##0\ &quot;€&quot;"/>
    <numFmt numFmtId="172" formatCode="0.0%"/>
    <numFmt numFmtId="173" formatCode="#,##0\ \ &quot;€&quot;"/>
    <numFmt numFmtId="174" formatCode="0_)"/>
    <numFmt numFmtId="175" formatCode="0.00_)"/>
    <numFmt numFmtId="176" formatCode="#,##0\ &quot;DM&quot;_);\(#,##0\ &quot;DM&quot;\)"/>
    <numFmt numFmtId="177" formatCode="#,##0\ _D_M"/>
    <numFmt numFmtId="178" formatCode="0%\ &quot;vom Umsatz&quot;"/>
    <numFmt numFmtId="179" formatCode="0%\ \ \ \ \ &quot;*&quot;"/>
    <numFmt numFmtId="180" formatCode="#,##0\ \€\ &quot;Materialeinsatz&quot;"/>
    <numFmt numFmtId="181" formatCode="#,##0\ &quot;Jahre&quot;"/>
    <numFmt numFmtId="182" formatCode="#,##0\ &quot;Std.&quot;"/>
    <numFmt numFmtId="183" formatCode="#,##0\ &quot;Tage&quot;"/>
    <numFmt numFmtId="184" formatCode="#,##0\ &quot;Jahren&quot;"/>
    <numFmt numFmtId="185" formatCode="0\ &quot;Std.&quot;"/>
    <numFmt numFmtId="186" formatCode="#,##0.0\ &quot;Std.&quot;"/>
    <numFmt numFmtId="187" formatCode="0%\ &quot;produktiv&quot;"/>
    <numFmt numFmtId="188" formatCode="#,##0.00\ &quot;€/Std.&quot;"/>
    <numFmt numFmtId="189" formatCode="0\ &quot;Std.   &quot;"/>
    <numFmt numFmtId="190" formatCode="#,##0\ &quot;€        &quot;"/>
    <numFmt numFmtId="191" formatCode="0.0\ &quot;       &quot;"/>
    <numFmt numFmtId="192" formatCode="#,##0\ &quot;€ &quot;"/>
    <numFmt numFmtId="193" formatCode="#,##0\ [$€-1]"/>
    <numFmt numFmtId="194" formatCode="#,##0.00\ [$€-1]"/>
    <numFmt numFmtId="195" formatCode="#,##0\ &quot;€)&quot;"/>
    <numFmt numFmtId="196" formatCode="&quot;(5% aus &quot;#,##0\ &quot;€)&quot;"/>
    <numFmt numFmtId="197" formatCode="&quot;Aufschlag aus&quot;\ #,##0\ &quot;€ Materialeinsatz&quot;"/>
    <numFmt numFmtId="198" formatCode="#,##0;[Red]#,##0"/>
    <numFmt numFmtId="199" formatCode="#,##0\ &quot;€/Monat&quot;"/>
    <numFmt numFmtId="200" formatCode="#,##0\ &quot;€/Jahr&quot;"/>
    <numFmt numFmtId="201" formatCode="#,##0.00\ &quot;DM&quot;;\-#,##0.00\ &quot;DM&quot;"/>
    <numFmt numFmtId="202" formatCode="_-* #,##0.00\ [$€]_-;\-* #,##0.00\ [$€]_-;_-* &quot;-&quot;??\ [$€]_-;_-@_-"/>
    <numFmt numFmtId="203" formatCode="0\ &quot;Arbeitstagen&quot;"/>
    <numFmt numFmtId="204" formatCode="#,##0\ &quot;€&quot;;[Red]#,##0\ &quot;€&quot;"/>
    <numFmt numFmtId="205" formatCode="#,##0\ _€;[Red]#,##0\ _€"/>
    <numFmt numFmtId="206" formatCode="_-* #,##0\ [$€]_-;\-* #,##0\ [$€]_-;_-* &quot;-&quot;??\ [$€]_-;_-@_-"/>
    <numFmt numFmtId="207" formatCode="#,##0.00\ &quot;€ pro Tag&quot;"/>
    <numFmt numFmtId="208" formatCode="#,##0.00\ &quot;€&quot;"/>
    <numFmt numFmtId="209" formatCode="#,##0.00\ \ &quot;€&quot;"/>
    <numFmt numFmtId="210" formatCode="0.00\ &quot;€/Std.&quot;"/>
    <numFmt numFmtId="211" formatCode="0.0\ &quot;Std.&quot;"/>
    <numFmt numFmtId="212" formatCode="#,##0\ &quot;Stück&quot;"/>
    <numFmt numFmtId="213" formatCode="0.0_)"/>
    <numFmt numFmtId="214" formatCode="#,##0\ [$€-1];\-#,##0\ [$€-1]"/>
    <numFmt numFmtId="215" formatCode="_-* #,##0\ &quot;€&quot;_-;\-* #,##0.00\ &quot;€&quot;_-;_-* &quot;-&quot;??\ &quot;€&quot;_-;_-@_-"/>
    <numFmt numFmtId="216" formatCode="0\ &quot;Jahre&quot;"/>
    <numFmt numFmtId="217" formatCode="#,##0.00\ &quot;DM&quot;"/>
    <numFmt numFmtId="218" formatCode="0\ &quot;Std./Jahr&quot;"/>
    <numFmt numFmtId="219" formatCode="#,##0.0"/>
    <numFmt numFmtId="220" formatCode="_-* #,##0.00\ [$€-1]_-;\-* #,##0.00\ [$€-1]_-;_-* &quot;-&quot;??\ [$€-1]_-;_-@_-"/>
    <numFmt numFmtId="221" formatCode="#,##0.00\ &quot;€ *)&quot;"/>
    <numFmt numFmtId="222" formatCode="_-* #,##0.00\ [$€-1]_-;\-* #,##0.00\ [$€-1]_-;_-* &quot;-&quot;??\ [$€-1]_-"/>
    <numFmt numFmtId="223" formatCode="#,##0.00\ &quot;€    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2"/>
      <name val="TheSans-Plain"/>
      <family val="2"/>
    </font>
    <font>
      <sz val="10"/>
      <name val="TheSans-Plain"/>
      <family val="2"/>
    </font>
    <font>
      <sz val="8"/>
      <name val="TheSans-Plain"/>
      <family val="2"/>
    </font>
    <font>
      <sz val="9"/>
      <name val="TheSans-Plain"/>
      <family val="2"/>
    </font>
    <font>
      <sz val="9"/>
      <color indexed="12"/>
      <name val="TheSans-Plain"/>
      <family val="2"/>
    </font>
    <font>
      <i/>
      <sz val="9"/>
      <name val="TheSans-Plain"/>
      <family val="2"/>
    </font>
    <font>
      <b/>
      <sz val="10"/>
      <name val="TheSans-Plain"/>
      <family val="2"/>
    </font>
    <font>
      <sz val="9"/>
      <color indexed="8"/>
      <name val="TheSans-Plain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4" fontId="1" fillId="1" borderId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72">
    <xf numFmtId="170" fontId="0" fillId="0" borderId="0" xfId="0" applyAlignment="1">
      <alignment/>
    </xf>
    <xf numFmtId="0" fontId="0" fillId="0" borderId="0" xfId="22" applyAlignment="1" applyProtection="1">
      <alignment vertical="center"/>
      <protection/>
    </xf>
    <xf numFmtId="171" fontId="0" fillId="0" borderId="0" xfId="22" applyNumberForma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/>
    </xf>
    <xf numFmtId="170" fontId="0" fillId="0" borderId="0" xfId="0" applyAlignment="1">
      <alignment/>
    </xf>
    <xf numFmtId="0" fontId="8" fillId="0" borderId="0" xfId="22" applyFont="1" applyAlignment="1" applyProtection="1">
      <alignment horizontal="center" vertical="center"/>
      <protection/>
    </xf>
    <xf numFmtId="0" fontId="8" fillId="0" borderId="0" xfId="22" applyFont="1" applyAlignment="1" applyProtection="1">
      <alignment vertical="center"/>
      <protection/>
    </xf>
    <xf numFmtId="171" fontId="8" fillId="0" borderId="0" xfId="22" applyNumberFormat="1" applyFont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8" fillId="0" borderId="0" xfId="22" applyFont="1" applyBorder="1" applyAlignment="1" applyProtection="1">
      <alignment vertical="center"/>
      <protection/>
    </xf>
    <xf numFmtId="171" fontId="9" fillId="0" borderId="0" xfId="22" applyNumberFormat="1" applyFont="1" applyBorder="1" applyAlignment="1" applyProtection="1">
      <alignment horizontal="center" vertical="center"/>
      <protection/>
    </xf>
    <xf numFmtId="0" fontId="10" fillId="0" borderId="0" xfId="22" applyFont="1" applyAlignment="1" applyProtection="1">
      <alignment vertical="center"/>
      <protection/>
    </xf>
    <xf numFmtId="0" fontId="8" fillId="0" borderId="1" xfId="22" applyFont="1" applyBorder="1" applyAlignment="1" applyProtection="1">
      <alignment vertical="center"/>
      <protection/>
    </xf>
    <xf numFmtId="171" fontId="8" fillId="0" borderId="2" xfId="22" applyNumberFormat="1" applyFont="1" applyBorder="1" applyAlignment="1" applyProtection="1">
      <alignment vertical="center"/>
      <protection/>
    </xf>
    <xf numFmtId="0" fontId="10" fillId="0" borderId="0" xfId="22" applyFont="1" applyBorder="1" applyAlignment="1" applyProtection="1">
      <alignment horizontal="center" vertical="center"/>
      <protection/>
    </xf>
    <xf numFmtId="0" fontId="10" fillId="0" borderId="0" xfId="22" applyFont="1" applyBorder="1" applyAlignment="1" applyProtection="1">
      <alignment vertical="center"/>
      <protection/>
    </xf>
    <xf numFmtId="171" fontId="11" fillId="2" borderId="0" xfId="18" applyNumberFormat="1" applyFont="1" applyFill="1" applyBorder="1" applyAlignment="1" applyProtection="1">
      <alignment vertical="center"/>
      <protection locked="0"/>
    </xf>
    <xf numFmtId="0" fontId="10" fillId="0" borderId="3" xfId="22" applyFont="1" applyBorder="1" applyAlignment="1" applyProtection="1">
      <alignment horizontal="center" vertical="center"/>
      <protection/>
    </xf>
    <xf numFmtId="0" fontId="10" fillId="0" borderId="3" xfId="22" applyFont="1" applyBorder="1" applyAlignment="1" applyProtection="1">
      <alignment vertical="center"/>
      <protection/>
    </xf>
    <xf numFmtId="171" fontId="11" fillId="2" borderId="3" xfId="18" applyNumberFormat="1" applyFont="1" applyFill="1" applyBorder="1" applyAlignment="1" applyProtection="1">
      <alignment vertical="center"/>
      <protection locked="0"/>
    </xf>
    <xf numFmtId="0" fontId="12" fillId="3" borderId="0" xfId="22" applyFont="1" applyFill="1" applyBorder="1" applyAlignment="1" applyProtection="1">
      <alignment horizontal="center" vertical="center"/>
      <protection/>
    </xf>
    <xf numFmtId="0" fontId="12" fillId="3" borderId="0" xfId="22" applyFont="1" applyFill="1" applyBorder="1" applyAlignment="1" applyProtection="1">
      <alignment vertical="center"/>
      <protection/>
    </xf>
    <xf numFmtId="171" fontId="12" fillId="3" borderId="0" xfId="18" applyNumberFormat="1" applyFont="1" applyFill="1" applyBorder="1" applyAlignment="1" applyProtection="1">
      <alignment vertical="center"/>
      <protection/>
    </xf>
    <xf numFmtId="0" fontId="10" fillId="0" borderId="0" xfId="22" applyFont="1" applyAlignment="1" applyProtection="1">
      <alignment horizontal="center" vertical="center"/>
      <protection/>
    </xf>
    <xf numFmtId="0" fontId="10" fillId="0" borderId="1" xfId="22" applyFont="1" applyBorder="1" applyAlignment="1" applyProtection="1">
      <alignment horizontal="center" vertical="center"/>
      <protection/>
    </xf>
    <xf numFmtId="0" fontId="9" fillId="0" borderId="0" xfId="22" applyFont="1" applyBorder="1" applyAlignment="1" applyProtection="1">
      <alignment horizontal="left" vertical="center"/>
      <protection/>
    </xf>
    <xf numFmtId="196" fontId="9" fillId="0" borderId="0" xfId="18" applyNumberFormat="1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center" vertical="center"/>
      <protection/>
    </xf>
    <xf numFmtId="0" fontId="10" fillId="0" borderId="0" xfId="22" applyFont="1" applyBorder="1" applyAlignment="1" applyProtection="1">
      <alignment/>
      <protection/>
    </xf>
    <xf numFmtId="195" fontId="9" fillId="0" borderId="0" xfId="22" applyNumberFormat="1" applyFont="1" applyBorder="1" applyAlignment="1" applyProtection="1">
      <alignment horizontal="left"/>
      <protection/>
    </xf>
    <xf numFmtId="0" fontId="8" fillId="0" borderId="3" xfId="22" applyFont="1" applyBorder="1" applyAlignment="1" applyProtection="1">
      <alignment vertical="center"/>
      <protection/>
    </xf>
    <xf numFmtId="171" fontId="12" fillId="3" borderId="0" xfId="22" applyNumberFormat="1" applyFont="1" applyFill="1" applyBorder="1" applyAlignment="1" applyProtection="1">
      <alignment vertical="center"/>
      <protection/>
    </xf>
    <xf numFmtId="9" fontId="11" fillId="0" borderId="0" xfId="22" applyNumberFormat="1" applyFont="1" applyBorder="1" applyAlignment="1" applyProtection="1">
      <alignment horizontal="center" vertical="center"/>
      <protection/>
    </xf>
    <xf numFmtId="5" fontId="11" fillId="2" borderId="0" xfId="22" applyNumberFormat="1" applyFont="1" applyFill="1" applyBorder="1" applyAlignment="1" applyProtection="1">
      <alignment vertical="center"/>
      <protection locked="0"/>
    </xf>
    <xf numFmtId="5" fontId="10" fillId="0" borderId="0" xfId="22" applyNumberFormat="1" applyFont="1" applyBorder="1" applyAlignment="1" applyProtection="1">
      <alignment vertical="center"/>
      <protection/>
    </xf>
    <xf numFmtId="9" fontId="11" fillId="2" borderId="3" xfId="21" applyNumberFormat="1" applyFont="1" applyFill="1" applyBorder="1" applyAlignment="1" applyProtection="1">
      <alignment horizontal="center" vertical="center"/>
      <protection locked="0"/>
    </xf>
    <xf numFmtId="0" fontId="12" fillId="3" borderId="4" xfId="22" applyFont="1" applyFill="1" applyBorder="1" applyAlignment="1" applyProtection="1">
      <alignment horizontal="center" vertical="center"/>
      <protection/>
    </xf>
    <xf numFmtId="0" fontId="12" fillId="3" borderId="4" xfId="22" applyFont="1" applyFill="1" applyBorder="1" applyAlignment="1" applyProtection="1">
      <alignment vertical="center"/>
      <protection/>
    </xf>
    <xf numFmtId="170" fontId="12" fillId="3" borderId="4" xfId="0" applyFont="1" applyFill="1" applyBorder="1" applyAlignment="1" applyProtection="1">
      <alignment vertical="center" wrapText="1"/>
      <protection/>
    </xf>
    <xf numFmtId="171" fontId="12" fillId="3" borderId="4" xfId="22" applyNumberFormat="1" applyFont="1" applyFill="1" applyBorder="1" applyAlignment="1" applyProtection="1">
      <alignment vertical="center"/>
      <protection/>
    </xf>
    <xf numFmtId="183" fontId="11" fillId="2" borderId="0" xfId="22" applyNumberFormat="1" applyFont="1" applyFill="1" applyBorder="1" applyAlignment="1" applyProtection="1">
      <alignment vertical="center"/>
      <protection locked="0"/>
    </xf>
    <xf numFmtId="183" fontId="11" fillId="2" borderId="3" xfId="22" applyNumberFormat="1" applyFont="1" applyFill="1" applyBorder="1" applyAlignment="1" applyProtection="1">
      <alignment vertical="center"/>
      <protection locked="0"/>
    </xf>
    <xf numFmtId="183" fontId="10" fillId="0" borderId="0" xfId="22" applyNumberFormat="1" applyFont="1" applyBorder="1" applyAlignment="1" applyProtection="1">
      <alignment vertical="center"/>
      <protection/>
    </xf>
    <xf numFmtId="186" fontId="11" fillId="2" borderId="3" xfId="22" applyNumberFormat="1" applyFont="1" applyFill="1" applyBorder="1" applyAlignment="1" applyProtection="1">
      <alignment vertical="center"/>
      <protection locked="0"/>
    </xf>
    <xf numFmtId="182" fontId="10" fillId="0" borderId="0" xfId="22" applyNumberFormat="1" applyFont="1" applyBorder="1" applyAlignment="1" applyProtection="1">
      <alignment vertical="center"/>
      <protection/>
    </xf>
    <xf numFmtId="9" fontId="11" fillId="2" borderId="3" xfId="22" applyNumberFormat="1" applyFont="1" applyFill="1" applyBorder="1" applyAlignment="1" applyProtection="1">
      <alignment horizontal="center" vertical="center"/>
      <protection locked="0"/>
    </xf>
    <xf numFmtId="182" fontId="12" fillId="3" borderId="0" xfId="22" applyNumberFormat="1" applyFont="1" applyFill="1" applyBorder="1" applyAlignment="1" applyProtection="1">
      <alignment vertical="center"/>
      <protection/>
    </xf>
    <xf numFmtId="171" fontId="10" fillId="0" borderId="0" xfId="22" applyNumberFormat="1" applyFont="1" applyAlignment="1" applyProtection="1">
      <alignment vertical="center"/>
      <protection/>
    </xf>
    <xf numFmtId="0" fontId="11" fillId="2" borderId="0" xfId="22" applyFont="1" applyFill="1" applyBorder="1" applyAlignment="1" applyProtection="1">
      <alignment horizontal="center" vertical="center"/>
      <protection locked="0"/>
    </xf>
    <xf numFmtId="187" fontId="11" fillId="2" borderId="0" xfId="22" applyNumberFormat="1" applyFont="1" applyFill="1" applyBorder="1" applyAlignment="1" applyProtection="1">
      <alignment vertical="center"/>
      <protection locked="0"/>
    </xf>
    <xf numFmtId="0" fontId="10" fillId="0" borderId="4" xfId="22" applyFont="1" applyBorder="1" applyAlignment="1" applyProtection="1">
      <alignment vertical="center"/>
      <protection/>
    </xf>
    <xf numFmtId="0" fontId="8" fillId="0" borderId="4" xfId="22" applyFont="1" applyBorder="1" applyAlignment="1" applyProtection="1">
      <alignment vertical="center"/>
      <protection/>
    </xf>
    <xf numFmtId="191" fontId="10" fillId="0" borderId="4" xfId="22" applyNumberFormat="1" applyFont="1" applyBorder="1" applyAlignment="1" applyProtection="1">
      <alignment vertical="center"/>
      <protection/>
    </xf>
    <xf numFmtId="182" fontId="10" fillId="0" borderId="3" xfId="22" applyNumberFormat="1" applyFont="1" applyBorder="1" applyAlignment="1" applyProtection="1">
      <alignment vertical="center"/>
      <protection/>
    </xf>
    <xf numFmtId="190" fontId="10" fillId="0" borderId="0" xfId="22" applyNumberFormat="1" applyFont="1" applyBorder="1" applyAlignment="1" applyProtection="1">
      <alignment vertical="center"/>
      <protection/>
    </xf>
    <xf numFmtId="189" fontId="10" fillId="0" borderId="3" xfId="22" applyNumberFormat="1" applyFont="1" applyBorder="1" applyAlignment="1" applyProtection="1">
      <alignment vertical="center"/>
      <protection/>
    </xf>
    <xf numFmtId="188" fontId="12" fillId="3" borderId="0" xfId="22" applyNumberFormat="1" applyFont="1" applyFill="1" applyBorder="1" applyAlignment="1" applyProtection="1">
      <alignment vertical="center"/>
      <protection/>
    </xf>
    <xf numFmtId="0" fontId="10" fillId="3" borderId="0" xfId="22" applyFont="1" applyFill="1" applyBorder="1" applyAlignment="1" applyProtection="1">
      <alignment vertical="center"/>
      <protection/>
    </xf>
    <xf numFmtId="0" fontId="8" fillId="3" borderId="0" xfId="22" applyFont="1" applyFill="1" applyBorder="1" applyAlignment="1" applyProtection="1">
      <alignment vertical="center"/>
      <protection/>
    </xf>
    <xf numFmtId="188" fontId="13" fillId="3" borderId="0" xfId="22" applyNumberFormat="1" applyFont="1" applyFill="1" applyBorder="1" applyAlignment="1" applyProtection="1">
      <alignment horizontal="left" vertical="center"/>
      <protection/>
    </xf>
    <xf numFmtId="171" fontId="8" fillId="3" borderId="0" xfId="22" applyNumberFormat="1" applyFont="1" applyFill="1" applyBorder="1" applyAlignment="1" applyProtection="1">
      <alignment vertical="center"/>
      <protection/>
    </xf>
    <xf numFmtId="171" fontId="10" fillId="0" borderId="0" xfId="22" applyNumberFormat="1" applyFont="1" applyFill="1" applyBorder="1" applyAlignment="1" applyProtection="1">
      <alignment vertical="center"/>
      <protection/>
    </xf>
    <xf numFmtId="171" fontId="10" fillId="0" borderId="3" xfId="22" applyNumberFormat="1" applyFont="1" applyFill="1" applyBorder="1" applyAlignment="1" applyProtection="1">
      <alignment vertical="center"/>
      <protection/>
    </xf>
    <xf numFmtId="171" fontId="14" fillId="0" borderId="0" xfId="22" applyNumberFormat="1" applyFont="1" applyFill="1" applyBorder="1" applyAlignment="1" applyProtection="1">
      <alignment vertical="center"/>
      <protection/>
    </xf>
    <xf numFmtId="171" fontId="14" fillId="0" borderId="3" xfId="22" applyNumberFormat="1" applyFont="1" applyFill="1" applyBorder="1" applyAlignment="1" applyProtection="1">
      <alignment vertical="center"/>
      <protection/>
    </xf>
    <xf numFmtId="171" fontId="11" fillId="2" borderId="3" xfId="22" applyNumberFormat="1" applyFont="1" applyFill="1" applyBorder="1" applyAlignment="1" applyProtection="1">
      <alignment horizontal="center" vertical="center"/>
      <protection locked="0"/>
    </xf>
    <xf numFmtId="197" fontId="10" fillId="0" borderId="3" xfId="22" applyNumberFormat="1" applyFont="1" applyBorder="1" applyAlignment="1" applyProtection="1">
      <alignment horizontal="center" vertical="center"/>
      <protection/>
    </xf>
    <xf numFmtId="182" fontId="14" fillId="0" borderId="3" xfId="22" applyNumberFormat="1" applyFont="1" applyFill="1" applyBorder="1" applyAlignment="1" applyProtection="1">
      <alignment vertical="center"/>
      <protection/>
    </xf>
    <xf numFmtId="0" fontId="11" fillId="2" borderId="3" xfId="22" applyFont="1" applyFill="1" applyBorder="1" applyAlignment="1" applyProtection="1">
      <alignment horizontal="center" vertical="center"/>
      <protection locked="0"/>
    </xf>
    <xf numFmtId="191" fontId="14" fillId="0" borderId="0" xfId="22" applyNumberFormat="1" applyFont="1" applyFill="1" applyBorder="1" applyAlignment="1" applyProtection="1">
      <alignment vertical="center"/>
      <protection/>
    </xf>
    <xf numFmtId="0" fontId="7" fillId="0" borderId="5" xfId="22" applyFont="1" applyFill="1" applyBorder="1" applyAlignment="1" applyProtection="1">
      <alignment horizontal="center" vertical="center"/>
      <protection/>
    </xf>
    <xf numFmtId="0" fontId="10" fillId="0" borderId="0" xfId="22" applyFont="1" applyAlignment="1" applyProtection="1">
      <alignment horizontal="center" vertical="center" wrapText="1"/>
      <protection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Muster 1" xfId="20"/>
    <cellStyle name="Percent" xfId="21"/>
    <cellStyle name="Standard_kapital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</xdr:row>
      <xdr:rowOff>0</xdr:rowOff>
    </xdr:from>
    <xdr:to>
      <xdr:col>4</xdr:col>
      <xdr:colOff>85725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57525" y="3810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3028950" y="3810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\Kalkulation\hm-controlling\2006\bsp\Produktivit&#228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ktivität Gruppen Soll"/>
      <sheetName val="Produktiv Beschäftigte Soll-Ist"/>
    </sheetNames>
    <sheetDataSet>
      <sheetData sheetId="0">
        <row r="6">
          <cell r="F6">
            <v>8</v>
          </cell>
          <cell r="H6">
            <v>8</v>
          </cell>
        </row>
        <row r="10">
          <cell r="E10">
            <v>-30</v>
          </cell>
          <cell r="G10">
            <v>-30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593"/>
  <sheetViews>
    <sheetView showGridLines="0" showRowColHeaders="0" tabSelected="1" zoomScale="125" zoomScaleNormal="125" workbookViewId="0" topLeftCell="A1">
      <selection activeCell="A4" sqref="A4"/>
    </sheetView>
  </sheetViews>
  <sheetFormatPr defaultColWidth="11.421875" defaultRowHeight="12.75"/>
  <cols>
    <col min="1" max="1" width="2.421875" style="1" customWidth="1"/>
    <col min="2" max="2" width="4.57421875" style="1" customWidth="1"/>
    <col min="3" max="3" width="28.57421875" style="1" customWidth="1"/>
    <col min="4" max="4" width="15.7109375" style="1" customWidth="1"/>
    <col min="5" max="5" width="20.7109375" style="2" customWidth="1"/>
    <col min="6" max="16384" width="11.421875" style="1" customWidth="1"/>
  </cols>
  <sheetData>
    <row r="1" spans="1:5" ht="18" customHeight="1" thickBot="1">
      <c r="A1" s="70" t="s">
        <v>53</v>
      </c>
      <c r="B1" s="70"/>
      <c r="C1" s="70"/>
      <c r="D1" s="70"/>
      <c r="E1" s="70"/>
    </row>
    <row r="2" spans="1:5" ht="19.5" customHeight="1" hidden="1">
      <c r="A2" s="5"/>
      <c r="B2" s="5"/>
      <c r="C2" s="6"/>
      <c r="D2" s="6"/>
      <c r="E2" s="7"/>
    </row>
    <row r="3" spans="1:5" ht="12" customHeight="1">
      <c r="A3" s="8"/>
      <c r="B3" s="8"/>
      <c r="C3" s="9"/>
      <c r="D3" s="9"/>
      <c r="E3" s="10"/>
    </row>
    <row r="4" spans="1:5" ht="11.25" customHeight="1">
      <c r="A4" s="11" t="s">
        <v>54</v>
      </c>
      <c r="B4" s="6"/>
      <c r="C4" s="6"/>
      <c r="D4" s="9"/>
      <c r="E4" s="7"/>
    </row>
    <row r="5" spans="1:5" ht="6" customHeight="1">
      <c r="A5" s="6"/>
      <c r="B5" s="6"/>
      <c r="C5" s="6"/>
      <c r="D5" s="6"/>
      <c r="E5" s="7"/>
    </row>
    <row r="6" spans="1:5" ht="7.5" customHeight="1" hidden="1">
      <c r="A6" s="6"/>
      <c r="B6" s="12"/>
      <c r="C6" s="9"/>
      <c r="D6" s="9"/>
      <c r="E6" s="13"/>
    </row>
    <row r="7" spans="1:5" ht="11.25" customHeight="1">
      <c r="A7" s="6"/>
      <c r="B7" s="14"/>
      <c r="C7" s="15" t="s">
        <v>0</v>
      </c>
      <c r="D7" s="15"/>
      <c r="E7" s="16">
        <v>85000</v>
      </c>
    </row>
    <row r="8" spans="1:5" ht="11.25" customHeight="1">
      <c r="A8" s="6"/>
      <c r="B8" s="14" t="s">
        <v>1</v>
      </c>
      <c r="C8" s="15" t="s">
        <v>2</v>
      </c>
      <c r="D8" s="15"/>
      <c r="E8" s="16">
        <v>35000</v>
      </c>
    </row>
    <row r="9" spans="1:5" ht="11.25" customHeight="1">
      <c r="A9" s="6"/>
      <c r="B9" s="14" t="s">
        <v>1</v>
      </c>
      <c r="C9" s="15" t="s">
        <v>3</v>
      </c>
      <c r="D9" s="15"/>
      <c r="E9" s="16">
        <v>5000</v>
      </c>
    </row>
    <row r="10" spans="1:5" ht="11.25" customHeight="1">
      <c r="A10" s="6"/>
      <c r="B10" s="17" t="s">
        <v>1</v>
      </c>
      <c r="C10" s="18" t="s">
        <v>4</v>
      </c>
      <c r="D10" s="18"/>
      <c r="E10" s="19">
        <v>4000</v>
      </c>
    </row>
    <row r="11" spans="1:5" ht="13.5">
      <c r="A11" s="6"/>
      <c r="B11" s="20" t="s">
        <v>5</v>
      </c>
      <c r="C11" s="21" t="s">
        <v>6</v>
      </c>
      <c r="D11" s="21"/>
      <c r="E11" s="22">
        <f>SUM(E7:E10)</f>
        <v>129000</v>
      </c>
    </row>
    <row r="12" spans="1:5" ht="6.75" customHeight="1">
      <c r="A12" s="6"/>
      <c r="B12" s="23"/>
      <c r="C12" s="6"/>
      <c r="D12" s="6"/>
      <c r="E12" s="7"/>
    </row>
    <row r="13" spans="1:5" ht="11.25" customHeight="1">
      <c r="A13" s="11" t="s">
        <v>7</v>
      </c>
      <c r="B13" s="6"/>
      <c r="C13" s="6"/>
      <c r="D13" s="6"/>
      <c r="E13" s="7"/>
    </row>
    <row r="14" spans="1:5" ht="3.75" customHeight="1">
      <c r="A14" s="6"/>
      <c r="B14" s="23"/>
      <c r="C14" s="6"/>
      <c r="D14" s="6"/>
      <c r="E14" s="7"/>
    </row>
    <row r="15" spans="1:5" ht="7.5" customHeight="1" hidden="1">
      <c r="A15" s="6"/>
      <c r="B15" s="24"/>
      <c r="C15" s="9"/>
      <c r="D15" s="9"/>
      <c r="E15" s="13"/>
    </row>
    <row r="16" spans="1:5" ht="11.25" customHeight="1">
      <c r="A16" s="6"/>
      <c r="B16" s="14"/>
      <c r="C16" s="15" t="s">
        <v>8</v>
      </c>
      <c r="D16" s="25" t="s">
        <v>9</v>
      </c>
      <c r="E16" s="16">
        <v>40000</v>
      </c>
    </row>
    <row r="17" spans="1:5" ht="11.25" customHeight="1">
      <c r="A17" s="6"/>
      <c r="B17" s="14" t="s">
        <v>1</v>
      </c>
      <c r="C17" s="15" t="s">
        <v>10</v>
      </c>
      <c r="D17" s="26"/>
      <c r="E17" s="16">
        <v>2000</v>
      </c>
    </row>
    <row r="18" spans="1:5" ht="11.25" customHeight="1">
      <c r="A18" s="6"/>
      <c r="B18" s="17" t="s">
        <v>1</v>
      </c>
      <c r="C18" s="18" t="s">
        <v>11</v>
      </c>
      <c r="D18" s="27"/>
      <c r="E18" s="19">
        <v>5000</v>
      </c>
    </row>
    <row r="19" spans="1:5" ht="13.5">
      <c r="A19" s="6"/>
      <c r="B19" s="20" t="s">
        <v>5</v>
      </c>
      <c r="C19" s="21" t="s">
        <v>12</v>
      </c>
      <c r="D19" s="21"/>
      <c r="E19" s="22">
        <f>SUM(E16:E18)</f>
        <v>47000</v>
      </c>
    </row>
    <row r="20" spans="1:5" ht="6.75" customHeight="1">
      <c r="A20" s="6"/>
      <c r="B20" s="23"/>
      <c r="C20" s="6"/>
      <c r="D20" s="6"/>
      <c r="E20" s="7"/>
    </row>
    <row r="21" spans="1:5" ht="11.25" customHeight="1">
      <c r="A21" s="11" t="s">
        <v>13</v>
      </c>
      <c r="B21" s="6"/>
      <c r="C21" s="6"/>
      <c r="D21" s="6"/>
      <c r="E21" s="7"/>
    </row>
    <row r="22" spans="1:5" ht="3.75" customHeight="1">
      <c r="A22" s="6"/>
      <c r="B22" s="23"/>
      <c r="C22" s="6"/>
      <c r="D22" s="6"/>
      <c r="E22" s="7"/>
    </row>
    <row r="23" spans="1:5" ht="11.25" customHeight="1">
      <c r="A23" s="6"/>
      <c r="B23" s="14"/>
      <c r="C23" s="28" t="s">
        <v>49</v>
      </c>
      <c r="D23" s="29">
        <f>E11</f>
        <v>129000</v>
      </c>
      <c r="E23" s="61">
        <f>ROUND(E11,-3)</f>
        <v>129000</v>
      </c>
    </row>
    <row r="24" spans="1:5" ht="11.25" customHeight="1">
      <c r="A24" s="6"/>
      <c r="B24" s="17" t="s">
        <v>1</v>
      </c>
      <c r="C24" s="18" t="s">
        <v>12</v>
      </c>
      <c r="D24" s="30"/>
      <c r="E24" s="62">
        <f>ROUND(E19,-3)</f>
        <v>47000</v>
      </c>
    </row>
    <row r="25" spans="1:5" ht="13.5">
      <c r="A25" s="6"/>
      <c r="B25" s="20" t="s">
        <v>5</v>
      </c>
      <c r="C25" s="21" t="s">
        <v>14</v>
      </c>
      <c r="D25" s="21"/>
      <c r="E25" s="31">
        <f>E23+E24</f>
        <v>176000</v>
      </c>
    </row>
    <row r="26" spans="1:5" ht="6.75" customHeight="1">
      <c r="A26" s="6"/>
      <c r="B26" s="23"/>
      <c r="C26" s="6"/>
      <c r="D26" s="6"/>
      <c r="E26" s="7"/>
    </row>
    <row r="27" spans="1:5" ht="11.25" customHeight="1">
      <c r="A27" s="11" t="s">
        <v>15</v>
      </c>
      <c r="B27" s="6"/>
      <c r="C27" s="6"/>
      <c r="D27" s="6"/>
      <c r="E27" s="7"/>
    </row>
    <row r="28" spans="1:5" ht="11.25" customHeight="1">
      <c r="A28" s="6"/>
      <c r="B28" s="11" t="s">
        <v>16</v>
      </c>
      <c r="C28" s="11"/>
      <c r="D28" s="6"/>
      <c r="E28" s="7"/>
    </row>
    <row r="29" spans="1:5" ht="3.75" customHeight="1">
      <c r="A29" s="6"/>
      <c r="B29" s="23"/>
      <c r="C29" s="6"/>
      <c r="D29" s="6"/>
      <c r="E29" s="7"/>
    </row>
    <row r="30" spans="1:5" ht="11.25" customHeight="1">
      <c r="A30" s="6"/>
      <c r="B30" s="14"/>
      <c r="C30" s="15" t="s">
        <v>14</v>
      </c>
      <c r="D30" s="9"/>
      <c r="E30" s="63">
        <f>E25</f>
        <v>176000</v>
      </c>
    </row>
    <row r="31" spans="1:5" ht="11.25" customHeight="1">
      <c r="A31" s="6"/>
      <c r="B31" s="14" t="s">
        <v>17</v>
      </c>
      <c r="C31" s="15" t="s">
        <v>18</v>
      </c>
      <c r="D31" s="32"/>
      <c r="E31" s="33">
        <v>5000</v>
      </c>
    </row>
    <row r="32" spans="1:5" ht="11.25" customHeight="1">
      <c r="A32" s="6"/>
      <c r="B32" s="14" t="s">
        <v>17</v>
      </c>
      <c r="C32" s="15" t="s">
        <v>19</v>
      </c>
      <c r="D32" s="32"/>
      <c r="E32" s="34"/>
    </row>
    <row r="33" spans="1:5" ht="11.25" customHeight="1">
      <c r="A33" s="6"/>
      <c r="B33" s="35">
        <v>0.15</v>
      </c>
      <c r="C33" s="66" t="s">
        <v>50</v>
      </c>
      <c r="D33" s="65">
        <v>25000</v>
      </c>
      <c r="E33" s="64">
        <f>B33*D33</f>
        <v>3750</v>
      </c>
    </row>
    <row r="34" spans="1:5" ht="13.5">
      <c r="A34" s="6"/>
      <c r="B34" s="36" t="s">
        <v>5</v>
      </c>
      <c r="C34" s="37" t="s">
        <v>20</v>
      </c>
      <c r="D34" s="38"/>
      <c r="E34" s="39">
        <f>E30-E33-E31</f>
        <v>167250</v>
      </c>
    </row>
    <row r="35" spans="1:5" ht="6.75" customHeight="1">
      <c r="A35" s="6"/>
      <c r="B35" s="23"/>
      <c r="C35" s="6"/>
      <c r="D35" s="6"/>
      <c r="E35" s="7"/>
    </row>
    <row r="36" spans="1:5" ht="11.25" customHeight="1">
      <c r="A36" s="11" t="s">
        <v>51</v>
      </c>
      <c r="B36" s="6"/>
      <c r="C36" s="6"/>
      <c r="D36" s="11"/>
      <c r="E36" s="7"/>
    </row>
    <row r="37" spans="1:5" ht="3.75" customHeight="1">
      <c r="A37" s="6"/>
      <c r="B37" s="23"/>
      <c r="C37" s="11"/>
      <c r="D37" s="11"/>
      <c r="E37" s="7"/>
    </row>
    <row r="38" spans="1:5" ht="11.25" customHeight="1">
      <c r="A38" s="6"/>
      <c r="B38" s="14"/>
      <c r="C38" s="15" t="s">
        <v>21</v>
      </c>
      <c r="D38" s="15"/>
      <c r="E38" s="40">
        <v>365</v>
      </c>
    </row>
    <row r="39" spans="1:5" ht="11.25" customHeight="1">
      <c r="A39" s="6"/>
      <c r="B39" s="14" t="s">
        <v>17</v>
      </c>
      <c r="C39" s="15" t="s">
        <v>22</v>
      </c>
      <c r="D39" s="15"/>
      <c r="E39" s="40">
        <v>104</v>
      </c>
    </row>
    <row r="40" spans="1:5" ht="11.25" customHeight="1">
      <c r="A40" s="6"/>
      <c r="B40" s="14" t="s">
        <v>17</v>
      </c>
      <c r="C40" s="15" t="s">
        <v>23</v>
      </c>
      <c r="D40" s="15"/>
      <c r="E40" s="40">
        <v>10</v>
      </c>
    </row>
    <row r="41" spans="1:5" ht="11.25" customHeight="1">
      <c r="A41" s="6"/>
      <c r="B41" s="14" t="s">
        <v>17</v>
      </c>
      <c r="C41" s="15" t="s">
        <v>24</v>
      </c>
      <c r="D41" s="15"/>
      <c r="E41" s="40">
        <v>24</v>
      </c>
    </row>
    <row r="42" spans="1:5" ht="11.25" customHeight="1">
      <c r="A42" s="6"/>
      <c r="B42" s="14" t="s">
        <v>17</v>
      </c>
      <c r="C42" s="15" t="s">
        <v>25</v>
      </c>
      <c r="D42" s="15"/>
      <c r="E42" s="40">
        <v>5</v>
      </c>
    </row>
    <row r="43" spans="1:5" ht="11.25" customHeight="1">
      <c r="A43" s="6"/>
      <c r="B43" s="17" t="s">
        <v>17</v>
      </c>
      <c r="C43" s="18" t="s">
        <v>26</v>
      </c>
      <c r="D43" s="30"/>
      <c r="E43" s="41">
        <v>7</v>
      </c>
    </row>
    <row r="44" spans="1:5" ht="11.25" customHeight="1">
      <c r="A44" s="6"/>
      <c r="B44" s="14" t="s">
        <v>5</v>
      </c>
      <c r="C44" s="15" t="s">
        <v>27</v>
      </c>
      <c r="D44" s="9"/>
      <c r="E44" s="42">
        <f>E38-E39-E40-E41-E43-E42</f>
        <v>215</v>
      </c>
    </row>
    <row r="45" spans="1:5" ht="11.25" customHeight="1">
      <c r="A45" s="6"/>
      <c r="B45" s="17" t="s">
        <v>28</v>
      </c>
      <c r="C45" s="18" t="s">
        <v>29</v>
      </c>
      <c r="D45" s="30"/>
      <c r="E45" s="43">
        <v>8</v>
      </c>
    </row>
    <row r="46" spans="1:5" ht="11.25" customHeight="1">
      <c r="A46" s="6"/>
      <c r="B46" s="14" t="s">
        <v>5</v>
      </c>
      <c r="C46" s="15" t="s">
        <v>30</v>
      </c>
      <c r="D46" s="9"/>
      <c r="E46" s="44">
        <f>E44*E45</f>
        <v>1720</v>
      </c>
    </row>
    <row r="47" spans="1:5" ht="11.25" customHeight="1">
      <c r="A47" s="6"/>
      <c r="B47" s="17" t="s">
        <v>17</v>
      </c>
      <c r="C47" s="18" t="s">
        <v>31</v>
      </c>
      <c r="D47" s="45">
        <v>0.2</v>
      </c>
      <c r="E47" s="67">
        <f>E46*D47</f>
        <v>344</v>
      </c>
    </row>
    <row r="48" spans="1:5" ht="13.5">
      <c r="A48" s="6"/>
      <c r="B48" s="20" t="s">
        <v>5</v>
      </c>
      <c r="C48" s="21" t="s">
        <v>32</v>
      </c>
      <c r="D48" s="21"/>
      <c r="E48" s="46">
        <f>E46-E47</f>
        <v>1376</v>
      </c>
    </row>
    <row r="49" spans="1:5" ht="7.5" customHeight="1">
      <c r="A49" s="6"/>
      <c r="B49" s="23"/>
      <c r="C49" s="6"/>
      <c r="D49" s="6"/>
      <c r="E49" s="47"/>
    </row>
    <row r="50" spans="1:5" ht="11.25" customHeight="1">
      <c r="A50" s="11" t="s">
        <v>33</v>
      </c>
      <c r="B50" s="6"/>
      <c r="C50" s="6"/>
      <c r="D50" s="6"/>
      <c r="E50" s="7"/>
    </row>
    <row r="51" spans="1:5" ht="11.25" customHeight="1">
      <c r="A51" s="6"/>
      <c r="B51" s="11" t="s">
        <v>34</v>
      </c>
      <c r="C51" s="6"/>
      <c r="D51" s="6"/>
      <c r="E51" s="7"/>
    </row>
    <row r="52" spans="1:5" ht="3.75" customHeight="1">
      <c r="A52" s="6"/>
      <c r="B52" s="23"/>
      <c r="C52" s="6"/>
      <c r="D52" s="6"/>
      <c r="E52" s="7"/>
    </row>
    <row r="53" spans="1:5" ht="11.25" customHeight="1">
      <c r="A53" s="6"/>
      <c r="B53" s="48">
        <v>1</v>
      </c>
      <c r="C53" s="15" t="s">
        <v>35</v>
      </c>
      <c r="D53" s="49">
        <v>0.8</v>
      </c>
      <c r="E53" s="69">
        <f>B53*D53</f>
        <v>0.8</v>
      </c>
    </row>
    <row r="54" spans="1:5" ht="11.25" customHeight="1">
      <c r="A54" s="6"/>
      <c r="B54" s="48">
        <v>0</v>
      </c>
      <c r="C54" s="15" t="s">
        <v>52</v>
      </c>
      <c r="D54" s="49"/>
      <c r="E54" s="69"/>
    </row>
    <row r="55" spans="1:5" ht="11.25" customHeight="1">
      <c r="A55" s="6"/>
      <c r="B55" s="48">
        <v>1</v>
      </c>
      <c r="C55" s="15" t="s">
        <v>36</v>
      </c>
      <c r="D55" s="49">
        <v>1</v>
      </c>
      <c r="E55" s="69">
        <f>B55*D55</f>
        <v>1</v>
      </c>
    </row>
    <row r="56" spans="1:5" ht="11.25" customHeight="1">
      <c r="A56" s="6"/>
      <c r="B56" s="48">
        <v>2</v>
      </c>
      <c r="C56" s="15" t="s">
        <v>37</v>
      </c>
      <c r="D56" s="49">
        <v>0.5</v>
      </c>
      <c r="E56" s="69">
        <f>B56*D56</f>
        <v>1</v>
      </c>
    </row>
    <row r="57" spans="1:5" ht="11.25" customHeight="1">
      <c r="A57" s="6"/>
      <c r="B57" s="68">
        <v>1</v>
      </c>
      <c r="C57" s="15" t="s">
        <v>38</v>
      </c>
      <c r="D57" s="49">
        <v>0.5</v>
      </c>
      <c r="E57" s="69">
        <f>B57*D57</f>
        <v>0.5</v>
      </c>
    </row>
    <row r="58" spans="1:5" ht="11.25" customHeight="1">
      <c r="A58" s="6"/>
      <c r="B58" s="14" t="s">
        <v>5</v>
      </c>
      <c r="C58" s="50" t="s">
        <v>39</v>
      </c>
      <c r="D58" s="51"/>
      <c r="E58" s="52">
        <f>SUM(E53:E57)</f>
        <v>3.3</v>
      </c>
    </row>
    <row r="59" spans="1:5" ht="11.25" customHeight="1">
      <c r="A59" s="6"/>
      <c r="B59" s="17" t="s">
        <v>28</v>
      </c>
      <c r="C59" s="18" t="s">
        <v>40</v>
      </c>
      <c r="D59" s="30"/>
      <c r="E59" s="53">
        <f>E48</f>
        <v>1376</v>
      </c>
    </row>
    <row r="60" spans="1:5" ht="11.25" customHeight="1">
      <c r="A60" s="6"/>
      <c r="B60" s="20" t="s">
        <v>5</v>
      </c>
      <c r="C60" s="21" t="s">
        <v>41</v>
      </c>
      <c r="D60" s="21"/>
      <c r="E60" s="46">
        <f>E58*E59</f>
        <v>4540.8</v>
      </c>
    </row>
    <row r="61" spans="1:5" ht="13.5">
      <c r="A61" s="6"/>
      <c r="B61" s="23"/>
      <c r="C61" s="6"/>
      <c r="D61" s="6"/>
      <c r="E61" s="7"/>
    </row>
    <row r="62" spans="1:5" ht="11.25" customHeight="1">
      <c r="A62" s="15" t="s">
        <v>42</v>
      </c>
      <c r="B62" s="15"/>
      <c r="C62" s="6"/>
      <c r="D62" s="6"/>
      <c r="E62" s="7"/>
    </row>
    <row r="63" spans="1:5" ht="11.25" customHeight="1">
      <c r="A63" s="6"/>
      <c r="B63" s="11" t="s">
        <v>43</v>
      </c>
      <c r="C63" s="6"/>
      <c r="D63" s="6"/>
      <c r="E63" s="7"/>
    </row>
    <row r="64" spans="1:5" ht="7.5" customHeight="1">
      <c r="A64" s="6"/>
      <c r="B64" s="23"/>
      <c r="C64" s="6"/>
      <c r="D64" s="6"/>
      <c r="E64" s="7"/>
    </row>
    <row r="65" spans="1:5" ht="13.5">
      <c r="A65" s="6"/>
      <c r="B65" s="14"/>
      <c r="C65" s="15" t="s">
        <v>14</v>
      </c>
      <c r="D65" s="9"/>
      <c r="E65" s="54">
        <f>E34</f>
        <v>167250</v>
      </c>
    </row>
    <row r="66" spans="1:5" ht="11.25" customHeight="1">
      <c r="A66" s="6"/>
      <c r="B66" s="17" t="s">
        <v>44</v>
      </c>
      <c r="C66" s="18" t="s">
        <v>45</v>
      </c>
      <c r="D66" s="30"/>
      <c r="E66" s="55">
        <f>E60</f>
        <v>4540.8</v>
      </c>
    </row>
    <row r="67" spans="1:5" ht="11.25" customHeight="1">
      <c r="A67" s="6"/>
      <c r="B67" s="20" t="s">
        <v>5</v>
      </c>
      <c r="C67" s="21" t="s">
        <v>46</v>
      </c>
      <c r="D67" s="21"/>
      <c r="E67" s="56">
        <f>E65/E66</f>
        <v>36.83271670190275</v>
      </c>
    </row>
    <row r="68" spans="1:5" ht="11.25" customHeight="1">
      <c r="A68" s="6"/>
      <c r="B68" s="11"/>
      <c r="C68" s="6"/>
      <c r="D68" s="6"/>
      <c r="E68" s="7"/>
    </row>
    <row r="69" spans="1:5" ht="6" customHeight="1">
      <c r="A69" s="6"/>
      <c r="B69" s="6"/>
      <c r="C69" s="6"/>
      <c r="D69" s="6"/>
      <c r="E69" s="7"/>
    </row>
    <row r="70" spans="1:5" ht="11.25" customHeight="1">
      <c r="A70" s="11" t="s">
        <v>47</v>
      </c>
      <c r="B70" s="11"/>
      <c r="C70" s="11"/>
      <c r="D70" s="6"/>
      <c r="E70" s="7"/>
    </row>
    <row r="71" spans="1:5" ht="11.25" customHeight="1">
      <c r="A71" s="6"/>
      <c r="B71" s="11"/>
      <c r="C71" s="6"/>
      <c r="D71" s="11"/>
      <c r="E71" s="7"/>
    </row>
    <row r="72" spans="1:5" ht="13.5">
      <c r="A72" s="6"/>
      <c r="B72" s="57"/>
      <c r="C72" s="58"/>
      <c r="D72" s="59">
        <f>E67</f>
        <v>36.83271670190275</v>
      </c>
      <c r="E72" s="60"/>
    </row>
    <row r="73" spans="1:5" ht="13.5">
      <c r="A73" s="6"/>
      <c r="B73" s="11"/>
      <c r="C73" s="6"/>
      <c r="D73" s="6"/>
      <c r="E73" s="7"/>
    </row>
    <row r="74" spans="1:5" ht="13.5">
      <c r="A74" s="6"/>
      <c r="B74" s="71" t="s">
        <v>48</v>
      </c>
      <c r="C74" s="71"/>
      <c r="D74" s="71"/>
      <c r="E74" s="71"/>
    </row>
    <row r="75" spans="2:5" ht="11.25" customHeight="1">
      <c r="B75" s="4"/>
      <c r="C75" s="4"/>
      <c r="D75" s="4"/>
      <c r="E75" s="4"/>
    </row>
    <row r="76" spans="1:5" ht="11.25" customHeight="1">
      <c r="A76" s="3"/>
      <c r="B76" s="4"/>
      <c r="C76" s="4"/>
      <c r="D76" s="4"/>
      <c r="E76" s="4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</sheetData>
  <mergeCells count="2">
    <mergeCell ref="A1:E1"/>
    <mergeCell ref="B74:E74"/>
  </mergeCells>
  <printOptions/>
  <pageMargins left="0.54" right="0.34" top="0.8" bottom="0.6" header="0.511811023" footer="0.32"/>
  <pageSetup horizontalDpi="300" verticalDpi="300" orientation="portrait" paperSize="9" r:id="rId2"/>
  <headerFooter alignWithMargins="0">
    <oddFooter>&amp;L&amp;8Blatt &amp;P von &amp;N&amp;C&amp;8Der perfekte Start&amp;R&amp;8HWK Stuttgart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Schanz</dc:creator>
  <cp:keywords/>
  <dc:description/>
  <cp:lastModifiedBy>Walter Schanz</cp:lastModifiedBy>
  <dcterms:created xsi:type="dcterms:W3CDTF">2006-02-28T13:26:17Z</dcterms:created>
  <dcterms:modified xsi:type="dcterms:W3CDTF">2009-01-31T21:38:23Z</dcterms:modified>
  <cp:category/>
  <cp:version/>
  <cp:contentType/>
  <cp:contentStatus/>
</cp:coreProperties>
</file>